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  <externalReference r:id="rId3"/>
  </externalReferences>
  <definedNames>
    <definedName name="_xlnm.Print_Area" localSheetId="0">'EGR OBJ GTO'!$B$2:$J$92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I82" i="1" l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I57" i="1"/>
  <c r="F57" i="1"/>
  <c r="O56" i="1"/>
  <c r="F56" i="1"/>
  <c r="I56" i="1" s="1"/>
  <c r="O55" i="1"/>
  <c r="F55" i="1"/>
  <c r="I55" i="1" s="1"/>
  <c r="O54" i="1"/>
  <c r="F54" i="1"/>
  <c r="I54" i="1" s="1"/>
  <c r="O53" i="1"/>
  <c r="F53" i="1"/>
  <c r="I53" i="1" s="1"/>
  <c r="O52" i="1"/>
  <c r="F52" i="1"/>
  <c r="I52" i="1" s="1"/>
  <c r="O51" i="1"/>
  <c r="F51" i="1"/>
  <c r="I51" i="1" s="1"/>
  <c r="O50" i="1"/>
  <c r="F50" i="1"/>
  <c r="I50" i="1" s="1"/>
  <c r="N49" i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H39" i="1"/>
  <c r="G39" i="1"/>
  <c r="F39" i="1"/>
  <c r="E39" i="1"/>
  <c r="D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I29" i="1" s="1"/>
  <c r="F30" i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G19" i="1"/>
  <c r="E19" i="1"/>
  <c r="D19" i="1"/>
  <c r="F18" i="1"/>
  <c r="I18" i="1" s="1"/>
  <c r="F17" i="1"/>
  <c r="I17" i="1" s="1"/>
  <c r="F16" i="1"/>
  <c r="I16" i="1" s="1"/>
  <c r="I15" i="1"/>
  <c r="F15" i="1"/>
  <c r="F14" i="1"/>
  <c r="I14" i="1" s="1"/>
  <c r="F13" i="1"/>
  <c r="I13" i="1" s="1"/>
  <c r="F12" i="1"/>
  <c r="I12" i="1" s="1"/>
  <c r="H11" i="1"/>
  <c r="H83" i="1" s="1"/>
  <c r="G11" i="1"/>
  <c r="G83" i="1" s="1"/>
  <c r="E11" i="1"/>
  <c r="E83" i="1" s="1"/>
  <c r="D11" i="1"/>
  <c r="D83" i="1" s="1"/>
  <c r="B2" i="1"/>
  <c r="I19" i="1" l="1"/>
  <c r="I11" i="1"/>
  <c r="I49" i="1"/>
  <c r="F11" i="1"/>
  <c r="F19" i="1"/>
  <c r="F49" i="1"/>
  <c r="F83" i="1" l="1"/>
  <c r="I83" i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<sst xmlns="http://schemas.openxmlformats.org/spreadsheetml/2006/main" count="86" uniqueCount="86">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</sst>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86</xdr:row>
      <xdr:rowOff>154306</xdr:rowOff>
    </xdr:from>
    <xdr:to>
      <xdr:col>3</xdr:col>
      <xdr:colOff>654001</xdr:colOff>
      <xdr:row>91</xdr:row>
      <xdr:rowOff>79376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657475" y="15870556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201929</xdr:colOff>
      <xdr:row>86</xdr:row>
      <xdr:rowOff>152400</xdr:rowOff>
    </xdr:from>
    <xdr:to>
      <xdr:col>6</xdr:col>
      <xdr:colOff>850100</xdr:colOff>
      <xdr:row>92</xdr:row>
      <xdr:rowOff>25400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012179" y="15868650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enero al 30 de septiembre de 2019</v>
          </cell>
        </row>
      </sheetData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Del 1 de enero al 31 de diciembre de 2019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B6" sqref="B6:I6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37" t="str">
        <f>+[1]INGRESOS!B4</f>
        <v xml:space="preserve">TECNOLOGICO DE ESTUDIOS SUPERIORES DE CHIMALHUACAN (TESCHI) </v>
      </c>
      <c r="C2" s="38"/>
      <c r="D2" s="38"/>
      <c r="E2" s="38"/>
      <c r="F2" s="38"/>
      <c r="G2" s="38"/>
      <c r="H2" s="38"/>
      <c r="I2" s="39"/>
    </row>
    <row r="3" spans="2:13" ht="16.5" customHeight="1" x14ac:dyDescent="0.15">
      <c r="B3" s="40" t="s">
        <v>0</v>
      </c>
      <c r="C3" s="41"/>
      <c r="D3" s="41"/>
      <c r="E3" s="41"/>
      <c r="F3" s="41"/>
      <c r="G3" s="41"/>
      <c r="H3" s="41"/>
      <c r="I3" s="42"/>
    </row>
    <row r="4" spans="2:13" ht="16.5" customHeight="1" x14ac:dyDescent="0.15">
      <c r="B4" s="43" t="s">
        <v>1</v>
      </c>
      <c r="C4" s="44"/>
      <c r="D4" s="44"/>
      <c r="E4" s="44"/>
      <c r="F4" s="44"/>
      <c r="G4" s="44"/>
      <c r="H4" s="44"/>
      <c r="I4" s="45"/>
    </row>
    <row r="5" spans="2:13" ht="16.5" customHeight="1" x14ac:dyDescent="0.15">
      <c r="B5" s="43" t="str">
        <f>'[2]EGR OBJ GTO'!$B$5:$I$5</f>
        <v>Del 1 de enero al 31 de diciembre de 2019</v>
      </c>
      <c r="C5" s="44"/>
      <c r="D5" s="44"/>
      <c r="E5" s="44"/>
      <c r="F5" s="44"/>
      <c r="G5" s="44"/>
      <c r="H5" s="44"/>
      <c r="I5" s="45"/>
    </row>
    <row r="6" spans="2:13" ht="16.5" customHeight="1" thickBot="1" x14ac:dyDescent="0.2">
      <c r="B6" s="46" t="s">
        <v>2</v>
      </c>
      <c r="C6" s="47"/>
      <c r="D6" s="47"/>
      <c r="E6" s="47"/>
      <c r="F6" s="47"/>
      <c r="G6" s="47"/>
      <c r="H6" s="47"/>
      <c r="I6" s="48"/>
    </row>
    <row r="7" spans="2:13" ht="9.75" customHeight="1" thickBot="1" x14ac:dyDescent="0.2">
      <c r="B7" s="2"/>
      <c r="C7" s="2"/>
      <c r="D7" s="2"/>
      <c r="E7" s="2"/>
      <c r="F7" s="2"/>
      <c r="G7" s="2"/>
      <c r="H7" s="2"/>
      <c r="I7" s="2"/>
    </row>
    <row r="8" spans="2:13" ht="13.5" customHeight="1" thickBot="1" x14ac:dyDescent="0.2">
      <c r="B8" s="49" t="s">
        <v>3</v>
      </c>
      <c r="C8" s="50"/>
      <c r="D8" s="55" t="s">
        <v>4</v>
      </c>
      <c r="E8" s="56"/>
      <c r="F8" s="56"/>
      <c r="G8" s="56"/>
      <c r="H8" s="57"/>
      <c r="I8" s="58" t="s">
        <v>5</v>
      </c>
    </row>
    <row r="9" spans="2:13" ht="24.75" customHeight="1" thickBot="1" x14ac:dyDescent="0.2">
      <c r="B9" s="51"/>
      <c r="C9" s="52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59"/>
    </row>
    <row r="10" spans="2:13" ht="14.25" customHeight="1" thickBot="1" x14ac:dyDescent="0.2">
      <c r="B10" s="53"/>
      <c r="C10" s="54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</row>
    <row r="11" spans="2:13" ht="14.25" customHeight="1" x14ac:dyDescent="0.15">
      <c r="B11" s="35" t="s">
        <v>13</v>
      </c>
      <c r="C11" s="36"/>
      <c r="D11" s="6">
        <f t="shared" ref="D11:I11" si="0">SUM(D12:D18)</f>
        <v>70768.899999999994</v>
      </c>
      <c r="E11" s="6">
        <f t="shared" si="0"/>
        <v>402.99999999999994</v>
      </c>
      <c r="F11" s="6">
        <f t="shared" si="0"/>
        <v>71171.899999999994</v>
      </c>
      <c r="G11" s="6">
        <f t="shared" si="0"/>
        <v>69978.3</v>
      </c>
      <c r="H11" s="6">
        <f t="shared" si="0"/>
        <v>69978.3</v>
      </c>
      <c r="I11" s="7">
        <f t="shared" si="0"/>
        <v>1193.5999999999985</v>
      </c>
      <c r="K11" s="8"/>
    </row>
    <row r="12" spans="2:13" ht="14.25" customHeight="1" x14ac:dyDescent="0.15">
      <c r="B12" s="9"/>
      <c r="C12" s="10" t="s">
        <v>14</v>
      </c>
      <c r="D12" s="11">
        <v>38345.599999999999</v>
      </c>
      <c r="E12" s="12">
        <v>-1145.9000000000001</v>
      </c>
      <c r="F12" s="11">
        <f t="shared" ref="F12:F18" si="1">D12+E12</f>
        <v>37199.699999999997</v>
      </c>
      <c r="G12" s="12">
        <v>36006.1</v>
      </c>
      <c r="H12" s="12">
        <v>36006.1</v>
      </c>
      <c r="I12" s="13">
        <f t="shared" ref="I12:I18" si="2">F12-G12</f>
        <v>1193.5999999999985</v>
      </c>
      <c r="K12" s="14"/>
      <c r="M12" s="15"/>
    </row>
    <row r="13" spans="2:13" ht="14.25" customHeight="1" x14ac:dyDescent="0.15">
      <c r="B13" s="9"/>
      <c r="C13" s="10" t="s">
        <v>15</v>
      </c>
      <c r="D13" s="11">
        <v>1130.8</v>
      </c>
      <c r="E13" s="12">
        <v>316.8</v>
      </c>
      <c r="F13" s="11">
        <f t="shared" si="1"/>
        <v>1447.6</v>
      </c>
      <c r="G13" s="12">
        <v>1447.6</v>
      </c>
      <c r="H13" s="12">
        <v>1447.6</v>
      </c>
      <c r="I13" s="13">
        <f t="shared" si="2"/>
        <v>0</v>
      </c>
      <c r="M13" s="15"/>
    </row>
    <row r="14" spans="2:13" ht="14.25" customHeight="1" x14ac:dyDescent="0.15">
      <c r="B14" s="9"/>
      <c r="C14" s="10" t="s">
        <v>16</v>
      </c>
      <c r="D14" s="16">
        <v>14543.1</v>
      </c>
      <c r="E14" s="17">
        <v>1433.9</v>
      </c>
      <c r="F14" s="16">
        <f t="shared" si="1"/>
        <v>15977</v>
      </c>
      <c r="G14" s="17">
        <v>15977</v>
      </c>
      <c r="H14" s="17">
        <v>15977</v>
      </c>
      <c r="I14" s="18">
        <f>F14-G14</f>
        <v>0</v>
      </c>
      <c r="J14" s="19"/>
      <c r="K14" s="20"/>
      <c r="M14" s="15"/>
    </row>
    <row r="15" spans="2:13" ht="14.25" customHeight="1" x14ac:dyDescent="0.15">
      <c r="B15" s="9"/>
      <c r="C15" s="10" t="s">
        <v>17</v>
      </c>
      <c r="D15" s="11">
        <v>7782.5</v>
      </c>
      <c r="E15" s="12">
        <v>654.29999999999995</v>
      </c>
      <c r="F15" s="11">
        <f t="shared" si="1"/>
        <v>8436.7999999999993</v>
      </c>
      <c r="G15" s="12">
        <v>8436.7999999999993</v>
      </c>
      <c r="H15" s="12">
        <v>8436.7999999999993</v>
      </c>
      <c r="I15" s="13">
        <f t="shared" si="2"/>
        <v>0</v>
      </c>
      <c r="M15" s="15"/>
    </row>
    <row r="16" spans="2:13" ht="14.25" customHeight="1" x14ac:dyDescent="0.15">
      <c r="B16" s="9"/>
      <c r="C16" s="10" t="s">
        <v>18</v>
      </c>
      <c r="D16" s="11">
        <v>8641.9</v>
      </c>
      <c r="E16" s="12">
        <v>-795.8</v>
      </c>
      <c r="F16" s="11">
        <f t="shared" si="1"/>
        <v>7846.0999999999995</v>
      </c>
      <c r="G16" s="12">
        <v>7846.1</v>
      </c>
      <c r="H16" s="12">
        <v>7846.1</v>
      </c>
      <c r="I16" s="13">
        <f t="shared" si="2"/>
        <v>0</v>
      </c>
      <c r="M16" s="15"/>
    </row>
    <row r="17" spans="2:13" ht="14.25" customHeight="1" x14ac:dyDescent="0.15">
      <c r="B17" s="9"/>
      <c r="C17" s="10" t="s">
        <v>19</v>
      </c>
      <c r="D17" s="11">
        <v>0</v>
      </c>
      <c r="E17" s="12">
        <v>0</v>
      </c>
      <c r="F17" s="11">
        <f t="shared" si="1"/>
        <v>0</v>
      </c>
      <c r="G17" s="12">
        <v>0</v>
      </c>
      <c r="H17" s="12">
        <v>0</v>
      </c>
      <c r="I17" s="13">
        <f t="shared" si="2"/>
        <v>0</v>
      </c>
      <c r="M17" s="15"/>
    </row>
    <row r="18" spans="2:13" ht="14.25" customHeight="1" x14ac:dyDescent="0.15">
      <c r="B18" s="9"/>
      <c r="C18" s="10" t="s">
        <v>20</v>
      </c>
      <c r="D18" s="11">
        <v>325</v>
      </c>
      <c r="E18" s="12">
        <v>-60.3</v>
      </c>
      <c r="F18" s="11">
        <f t="shared" si="1"/>
        <v>264.7</v>
      </c>
      <c r="G18" s="12">
        <v>264.7</v>
      </c>
      <c r="H18" s="12">
        <v>264.7</v>
      </c>
      <c r="I18" s="13">
        <f t="shared" si="2"/>
        <v>0</v>
      </c>
      <c r="M18" s="15"/>
    </row>
    <row r="19" spans="2:13" ht="14.25" customHeight="1" x14ac:dyDescent="0.15">
      <c r="B19" s="33" t="s">
        <v>21</v>
      </c>
      <c r="C19" s="34"/>
      <c r="D19" s="21">
        <f t="shared" ref="D19:I19" si="3">SUM(D20:D28)</f>
        <v>10309.4</v>
      </c>
      <c r="E19" s="21">
        <f t="shared" si="3"/>
        <v>1216.7</v>
      </c>
      <c r="F19" s="21">
        <f t="shared" si="3"/>
        <v>11526.099999999999</v>
      </c>
      <c r="G19" s="21">
        <f t="shared" si="3"/>
        <v>11683.5</v>
      </c>
      <c r="H19" s="21">
        <f t="shared" si="3"/>
        <v>11683.5</v>
      </c>
      <c r="I19" s="22">
        <f t="shared" si="3"/>
        <v>-157.39999999999935</v>
      </c>
      <c r="K19" s="8"/>
    </row>
    <row r="20" spans="2:13" ht="22.5" x14ac:dyDescent="0.15">
      <c r="B20" s="9"/>
      <c r="C20" s="10" t="s">
        <v>22</v>
      </c>
      <c r="D20" s="11">
        <v>2929.8</v>
      </c>
      <c r="E20" s="11">
        <v>-857.5</v>
      </c>
      <c r="F20" s="11">
        <f>D20+E20</f>
        <v>2072.3000000000002</v>
      </c>
      <c r="G20" s="12">
        <v>2125.1</v>
      </c>
      <c r="H20" s="12">
        <v>2125.1</v>
      </c>
      <c r="I20" s="13">
        <f>F20-G20</f>
        <v>-52.799999999999727</v>
      </c>
    </row>
    <row r="21" spans="2:13" ht="14.25" customHeight="1" x14ac:dyDescent="0.15">
      <c r="B21" s="9"/>
      <c r="C21" s="10" t="s">
        <v>23</v>
      </c>
      <c r="D21" s="11">
        <v>376.2</v>
      </c>
      <c r="E21" s="11">
        <v>-44.8</v>
      </c>
      <c r="F21" s="11">
        <f t="shared" ref="F21:F28" si="4">D21+E21</f>
        <v>331.4</v>
      </c>
      <c r="G21" s="12">
        <v>382.9</v>
      </c>
      <c r="H21" s="12">
        <v>382.9</v>
      </c>
      <c r="I21" s="13">
        <f t="shared" ref="I21:I28" si="5">F21-G21</f>
        <v>-51.5</v>
      </c>
    </row>
    <row r="22" spans="2:13" ht="14.25" customHeight="1" x14ac:dyDescent="0.15">
      <c r="B22" s="9"/>
      <c r="C22" s="10" t="s">
        <v>24</v>
      </c>
      <c r="D22" s="11">
        <v>0</v>
      </c>
      <c r="E22" s="11">
        <v>0</v>
      </c>
      <c r="F22" s="11">
        <f t="shared" si="4"/>
        <v>0</v>
      </c>
      <c r="G22" s="12">
        <v>0</v>
      </c>
      <c r="H22" s="12">
        <v>0</v>
      </c>
      <c r="I22" s="13">
        <f t="shared" si="5"/>
        <v>0</v>
      </c>
    </row>
    <row r="23" spans="2:13" ht="14.25" customHeight="1" x14ac:dyDescent="0.15">
      <c r="B23" s="9"/>
      <c r="C23" s="10" t="s">
        <v>25</v>
      </c>
      <c r="D23" s="11">
        <v>4248.5</v>
      </c>
      <c r="E23" s="11">
        <v>3109.3</v>
      </c>
      <c r="F23" s="11">
        <f t="shared" si="4"/>
        <v>7357.8</v>
      </c>
      <c r="G23" s="12">
        <v>7369.2</v>
      </c>
      <c r="H23" s="12">
        <v>7369.2</v>
      </c>
      <c r="I23" s="13">
        <f t="shared" si="5"/>
        <v>-11.399999999999636</v>
      </c>
    </row>
    <row r="24" spans="2:13" ht="14.25" customHeight="1" x14ac:dyDescent="0.15">
      <c r="B24" s="9"/>
      <c r="C24" s="10" t="s">
        <v>26</v>
      </c>
      <c r="D24" s="11">
        <v>438.3</v>
      </c>
      <c r="E24" s="11">
        <v>-113</v>
      </c>
      <c r="F24" s="11">
        <f t="shared" si="4"/>
        <v>325.3</v>
      </c>
      <c r="G24" s="12">
        <v>367</v>
      </c>
      <c r="H24" s="12">
        <v>367</v>
      </c>
      <c r="I24" s="13">
        <f t="shared" si="5"/>
        <v>-41.699999999999989</v>
      </c>
    </row>
    <row r="25" spans="2:13" ht="14.25" customHeight="1" x14ac:dyDescent="0.15">
      <c r="B25" s="9"/>
      <c r="C25" s="10" t="s">
        <v>27</v>
      </c>
      <c r="D25" s="11">
        <v>360</v>
      </c>
      <c r="E25" s="11">
        <v>-98.5</v>
      </c>
      <c r="F25" s="11">
        <f t="shared" si="4"/>
        <v>261.5</v>
      </c>
      <c r="G25" s="12">
        <v>261.5</v>
      </c>
      <c r="H25" s="12">
        <v>261.5</v>
      </c>
      <c r="I25" s="13">
        <f t="shared" si="5"/>
        <v>0</v>
      </c>
    </row>
    <row r="26" spans="2:13" ht="14.25" customHeight="1" x14ac:dyDescent="0.15">
      <c r="B26" s="9"/>
      <c r="C26" s="10" t="s">
        <v>28</v>
      </c>
      <c r="D26" s="11">
        <v>722.5</v>
      </c>
      <c r="E26" s="11">
        <v>69.900000000000006</v>
      </c>
      <c r="F26" s="11">
        <f t="shared" si="4"/>
        <v>792.4</v>
      </c>
      <c r="G26" s="12">
        <v>792.4</v>
      </c>
      <c r="H26" s="12">
        <v>792.4</v>
      </c>
      <c r="I26" s="13">
        <f t="shared" si="5"/>
        <v>0</v>
      </c>
    </row>
    <row r="27" spans="2:13" ht="14.25" customHeight="1" x14ac:dyDescent="0.15">
      <c r="B27" s="9"/>
      <c r="C27" s="10" t="s">
        <v>29</v>
      </c>
      <c r="D27" s="11">
        <v>0</v>
      </c>
      <c r="E27" s="11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</row>
    <row r="28" spans="2:13" ht="14.25" customHeight="1" x14ac:dyDescent="0.15">
      <c r="B28" s="9"/>
      <c r="C28" s="10" t="s">
        <v>30</v>
      </c>
      <c r="D28" s="11">
        <v>1234.0999999999999</v>
      </c>
      <c r="E28" s="11">
        <v>-848.7</v>
      </c>
      <c r="F28" s="11">
        <f t="shared" si="4"/>
        <v>385.39999999999986</v>
      </c>
      <c r="G28" s="12">
        <v>385.4</v>
      </c>
      <c r="H28" s="12">
        <v>385.4</v>
      </c>
      <c r="I28" s="13">
        <f t="shared" si="5"/>
        <v>0</v>
      </c>
    </row>
    <row r="29" spans="2:13" ht="14.25" customHeight="1" x14ac:dyDescent="0.15">
      <c r="B29" s="33" t="s">
        <v>31</v>
      </c>
      <c r="C29" s="34"/>
      <c r="D29" s="21">
        <f t="shared" ref="D29:I29" si="6">SUM(D30:D38)</f>
        <v>14805.299999999997</v>
      </c>
      <c r="E29" s="21">
        <f t="shared" si="6"/>
        <v>139.99999999999997</v>
      </c>
      <c r="F29" s="21">
        <f t="shared" si="6"/>
        <v>14945.299999999997</v>
      </c>
      <c r="G29" s="21">
        <f t="shared" si="6"/>
        <v>15627.9</v>
      </c>
      <c r="H29" s="21">
        <f t="shared" si="6"/>
        <v>15627.9</v>
      </c>
      <c r="I29" s="22">
        <f t="shared" si="6"/>
        <v>-682.60000000000082</v>
      </c>
      <c r="K29" s="8"/>
    </row>
    <row r="30" spans="2:13" ht="14.25" customHeight="1" x14ac:dyDescent="0.15">
      <c r="B30" s="9"/>
      <c r="C30" s="10" t="s">
        <v>32</v>
      </c>
      <c r="D30" s="11">
        <v>2403.9</v>
      </c>
      <c r="E30" s="12">
        <v>-139.1</v>
      </c>
      <c r="F30" s="11">
        <f>D30+E30</f>
        <v>2264.8000000000002</v>
      </c>
      <c r="G30" s="12">
        <v>2359.9</v>
      </c>
      <c r="H30" s="12">
        <v>2359.9</v>
      </c>
      <c r="I30" s="13">
        <f t="shared" ref="I30:I38" si="7">F30-G30</f>
        <v>-95.099999999999909</v>
      </c>
    </row>
    <row r="31" spans="2:13" ht="14.25" customHeight="1" x14ac:dyDescent="0.15">
      <c r="B31" s="9"/>
      <c r="C31" s="10" t="s">
        <v>33</v>
      </c>
      <c r="D31" s="11">
        <v>22</v>
      </c>
      <c r="E31" s="12">
        <v>0</v>
      </c>
      <c r="F31" s="11">
        <f t="shared" ref="F31:F38" si="8">D31+E31</f>
        <v>22</v>
      </c>
      <c r="G31" s="12">
        <v>22</v>
      </c>
      <c r="H31" s="12">
        <v>22</v>
      </c>
      <c r="I31" s="13">
        <f t="shared" si="7"/>
        <v>0</v>
      </c>
    </row>
    <row r="32" spans="2:13" ht="14.25" customHeight="1" x14ac:dyDescent="0.15">
      <c r="B32" s="9"/>
      <c r="C32" s="10" t="s">
        <v>34</v>
      </c>
      <c r="D32" s="11">
        <v>5016</v>
      </c>
      <c r="E32" s="12">
        <v>344.9</v>
      </c>
      <c r="F32" s="11">
        <f t="shared" si="8"/>
        <v>5360.9</v>
      </c>
      <c r="G32" s="12">
        <v>5477.1</v>
      </c>
      <c r="H32" s="12">
        <v>5477.1</v>
      </c>
      <c r="I32" s="13">
        <f t="shared" si="7"/>
        <v>-116.20000000000073</v>
      </c>
    </row>
    <row r="33" spans="2:9" ht="14.25" customHeight="1" x14ac:dyDescent="0.15">
      <c r="B33" s="9"/>
      <c r="C33" s="10" t="s">
        <v>35</v>
      </c>
      <c r="D33" s="11">
        <v>539</v>
      </c>
      <c r="E33" s="12">
        <v>-82.8</v>
      </c>
      <c r="F33" s="11">
        <f t="shared" si="8"/>
        <v>456.2</v>
      </c>
      <c r="G33" s="12">
        <v>462.2</v>
      </c>
      <c r="H33" s="12">
        <v>462.2</v>
      </c>
      <c r="I33" s="13">
        <f t="shared" si="7"/>
        <v>-6</v>
      </c>
    </row>
    <row r="34" spans="2:9" ht="14.25" customHeight="1" x14ac:dyDescent="0.15">
      <c r="B34" s="9"/>
      <c r="C34" s="10" t="s">
        <v>36</v>
      </c>
      <c r="D34" s="11">
        <v>4554.7</v>
      </c>
      <c r="E34" s="12">
        <v>516.5</v>
      </c>
      <c r="F34" s="11">
        <f t="shared" si="8"/>
        <v>5071.2</v>
      </c>
      <c r="G34" s="12">
        <v>5131.5</v>
      </c>
      <c r="H34" s="12">
        <v>5131.5</v>
      </c>
      <c r="I34" s="13">
        <f t="shared" si="7"/>
        <v>-60.300000000000182</v>
      </c>
    </row>
    <row r="35" spans="2:9" ht="14.25" customHeight="1" x14ac:dyDescent="0.15">
      <c r="B35" s="9"/>
      <c r="C35" s="10" t="s">
        <v>37</v>
      </c>
      <c r="D35" s="11">
        <v>214.3</v>
      </c>
      <c r="E35" s="12">
        <v>-167.5</v>
      </c>
      <c r="F35" s="11">
        <f t="shared" si="8"/>
        <v>46.800000000000011</v>
      </c>
      <c r="G35" s="12">
        <v>46.8</v>
      </c>
      <c r="H35" s="12">
        <v>46.8</v>
      </c>
      <c r="I35" s="13">
        <f>F35-G35</f>
        <v>0</v>
      </c>
    </row>
    <row r="36" spans="2:9" ht="14.25" customHeight="1" x14ac:dyDescent="0.15">
      <c r="B36" s="9"/>
      <c r="C36" s="10" t="s">
        <v>38</v>
      </c>
      <c r="D36" s="11">
        <v>141.9</v>
      </c>
      <c r="E36" s="12">
        <v>-26.8</v>
      </c>
      <c r="F36" s="11">
        <f t="shared" si="8"/>
        <v>115.10000000000001</v>
      </c>
      <c r="G36" s="12">
        <v>115.1</v>
      </c>
      <c r="H36" s="12">
        <v>115.1</v>
      </c>
      <c r="I36" s="13">
        <f t="shared" si="7"/>
        <v>0</v>
      </c>
    </row>
    <row r="37" spans="2:9" ht="14.25" customHeight="1" x14ac:dyDescent="0.15">
      <c r="B37" s="9"/>
      <c r="C37" s="10" t="s">
        <v>39</v>
      </c>
      <c r="D37" s="11">
        <v>312.8</v>
      </c>
      <c r="E37" s="12">
        <v>-289.3</v>
      </c>
      <c r="F37" s="11">
        <f t="shared" si="8"/>
        <v>23.5</v>
      </c>
      <c r="G37" s="12">
        <v>23.5</v>
      </c>
      <c r="H37" s="12">
        <v>23.5</v>
      </c>
      <c r="I37" s="13">
        <f t="shared" si="7"/>
        <v>0</v>
      </c>
    </row>
    <row r="38" spans="2:9" ht="14.25" customHeight="1" x14ac:dyDescent="0.15">
      <c r="B38" s="9"/>
      <c r="C38" s="10" t="s">
        <v>40</v>
      </c>
      <c r="D38" s="11">
        <v>1600.7</v>
      </c>
      <c r="E38" s="12">
        <v>-15.9</v>
      </c>
      <c r="F38" s="11">
        <f t="shared" si="8"/>
        <v>1584.8</v>
      </c>
      <c r="G38" s="12">
        <v>1989.8</v>
      </c>
      <c r="H38" s="12">
        <v>1989.8</v>
      </c>
      <c r="I38" s="13">
        <f t="shared" si="7"/>
        <v>-405</v>
      </c>
    </row>
    <row r="39" spans="2:9" ht="14.25" customHeight="1" x14ac:dyDescent="0.15">
      <c r="B39" s="33" t="s">
        <v>41</v>
      </c>
      <c r="C39" s="34"/>
      <c r="D39" s="21">
        <f t="shared" ref="D39:I39" si="9">SUM(D40:D48)</f>
        <v>704.8</v>
      </c>
      <c r="E39" s="21">
        <f t="shared" si="9"/>
        <v>-400</v>
      </c>
      <c r="F39" s="21">
        <f t="shared" si="9"/>
        <v>304.79999999999995</v>
      </c>
      <c r="G39" s="21">
        <f t="shared" si="9"/>
        <v>287.3</v>
      </c>
      <c r="H39" s="21">
        <f t="shared" si="9"/>
        <v>287.3</v>
      </c>
      <c r="I39" s="22">
        <f t="shared" si="9"/>
        <v>17.499999999999943</v>
      </c>
    </row>
    <row r="40" spans="2:9" ht="14.25" customHeight="1" x14ac:dyDescent="0.15">
      <c r="B40" s="9"/>
      <c r="C40" s="10" t="s">
        <v>42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</row>
    <row r="41" spans="2:9" ht="14.25" customHeight="1" x14ac:dyDescent="0.15">
      <c r="B41" s="9"/>
      <c r="C41" s="10" t="s">
        <v>43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</row>
    <row r="42" spans="2:9" ht="14.25" customHeight="1" x14ac:dyDescent="0.15">
      <c r="B42" s="9"/>
      <c r="C42" s="10" t="s">
        <v>44</v>
      </c>
      <c r="D42" s="12">
        <v>0</v>
      </c>
      <c r="E42" s="12">
        <v>0</v>
      </c>
      <c r="F42" s="12">
        <f t="shared" si="10"/>
        <v>0</v>
      </c>
      <c r="G42" s="12">
        <v>0</v>
      </c>
      <c r="H42" s="12">
        <v>0</v>
      </c>
      <c r="I42" s="13">
        <f t="shared" si="11"/>
        <v>0</v>
      </c>
    </row>
    <row r="43" spans="2:9" ht="14.25" customHeight="1" x14ac:dyDescent="0.15">
      <c r="B43" s="9"/>
      <c r="C43" s="10" t="s">
        <v>45</v>
      </c>
      <c r="D43" s="12">
        <v>704.8</v>
      </c>
      <c r="E43" s="12">
        <v>-400</v>
      </c>
      <c r="F43" s="12">
        <f t="shared" si="10"/>
        <v>304.79999999999995</v>
      </c>
      <c r="G43" s="12">
        <v>287.3</v>
      </c>
      <c r="H43" s="12">
        <v>287.3</v>
      </c>
      <c r="I43" s="13">
        <f t="shared" si="11"/>
        <v>17.499999999999943</v>
      </c>
    </row>
    <row r="44" spans="2:9" ht="14.25" customHeight="1" x14ac:dyDescent="0.15">
      <c r="B44" s="9"/>
      <c r="C44" s="10" t="s">
        <v>46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 x14ac:dyDescent="0.15">
      <c r="B45" s="9"/>
      <c r="C45" s="10" t="s">
        <v>47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 x14ac:dyDescent="0.15">
      <c r="B46" s="9"/>
      <c r="C46" s="10" t="s">
        <v>48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 x14ac:dyDescent="0.15">
      <c r="B47" s="9"/>
      <c r="C47" s="10" t="s">
        <v>49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 x14ac:dyDescent="0.15">
      <c r="B48" s="9"/>
      <c r="C48" s="10" t="s">
        <v>50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 x14ac:dyDescent="0.15">
      <c r="B49" s="33" t="s">
        <v>51</v>
      </c>
      <c r="C49" s="34"/>
      <c r="D49" s="21">
        <f t="shared" ref="D49:I49" si="12">SUM(D50:D58)</f>
        <v>13810.2</v>
      </c>
      <c r="E49" s="21">
        <f>SUM(E50:E58)</f>
        <v>-956.6999999999997</v>
      </c>
      <c r="F49" s="21">
        <f t="shared" si="12"/>
        <v>12853.500000000002</v>
      </c>
      <c r="G49" s="21">
        <f t="shared" si="12"/>
        <v>12837.600000000002</v>
      </c>
      <c r="H49" s="21">
        <f>SUM(H50:H58)</f>
        <v>12837.600000000002</v>
      </c>
      <c r="I49" s="22">
        <f t="shared" si="12"/>
        <v>15.900000000000592</v>
      </c>
      <c r="K49" s="15"/>
      <c r="L49" s="23"/>
      <c r="N49" s="1">
        <f>+SUM(N50:N58)</f>
        <v>1096.1000000000001</v>
      </c>
    </row>
    <row r="50" spans="2:15" ht="14.25" customHeight="1" x14ac:dyDescent="0.15">
      <c r="B50" s="9"/>
      <c r="C50" s="10" t="s">
        <v>52</v>
      </c>
      <c r="D50" s="11">
        <v>7311.6</v>
      </c>
      <c r="E50" s="12">
        <v>2841.5</v>
      </c>
      <c r="F50" s="11">
        <f t="shared" ref="F50:F58" si="13">D50+E50</f>
        <v>10153.1</v>
      </c>
      <c r="G50" s="12">
        <v>10145</v>
      </c>
      <c r="H50" s="24">
        <v>10145</v>
      </c>
      <c r="I50" s="13">
        <f t="shared" ref="I50:I58" si="14">F50-G50</f>
        <v>8.1000000000003638</v>
      </c>
      <c r="N50" s="1">
        <v>1009.2</v>
      </c>
      <c r="O50" s="23">
        <f t="shared" ref="O50:O58" si="15">+N50-H50</f>
        <v>-9135.7999999999993</v>
      </c>
    </row>
    <row r="51" spans="2:15" ht="14.25" customHeight="1" x14ac:dyDescent="0.15">
      <c r="B51" s="9"/>
      <c r="C51" s="10" t="s">
        <v>53</v>
      </c>
      <c r="D51" s="11">
        <v>676.3</v>
      </c>
      <c r="E51" s="12">
        <v>-571.20000000000005</v>
      </c>
      <c r="F51" s="11">
        <f t="shared" si="13"/>
        <v>105.09999999999991</v>
      </c>
      <c r="G51" s="12">
        <v>105.1</v>
      </c>
      <c r="H51" s="24">
        <v>105.1</v>
      </c>
      <c r="I51" s="13">
        <f t="shared" si="14"/>
        <v>0</v>
      </c>
      <c r="N51" s="1">
        <v>19.2</v>
      </c>
      <c r="O51" s="23">
        <f t="shared" si="15"/>
        <v>-85.899999999999991</v>
      </c>
    </row>
    <row r="52" spans="2:15" ht="14.25" customHeight="1" x14ac:dyDescent="0.15">
      <c r="B52" s="9"/>
      <c r="C52" s="10" t="s">
        <v>54</v>
      </c>
      <c r="D52" s="11">
        <v>1267.7</v>
      </c>
      <c r="E52" s="12">
        <v>-1259.5</v>
      </c>
      <c r="F52" s="11">
        <f t="shared" si="13"/>
        <v>8.2000000000000455</v>
      </c>
      <c r="G52" s="12">
        <v>8.1999999999999993</v>
      </c>
      <c r="H52" s="24">
        <v>8.1999999999999993</v>
      </c>
      <c r="I52" s="13">
        <f t="shared" si="14"/>
        <v>4.6185277824406512E-14</v>
      </c>
      <c r="K52" s="15"/>
      <c r="N52" s="1">
        <v>5.6</v>
      </c>
      <c r="O52" s="23">
        <f t="shared" si="15"/>
        <v>-2.5999999999999996</v>
      </c>
    </row>
    <row r="53" spans="2:15" ht="14.25" customHeight="1" x14ac:dyDescent="0.15">
      <c r="B53" s="9"/>
      <c r="C53" s="10" t="s">
        <v>55</v>
      </c>
      <c r="D53" s="11">
        <v>500</v>
      </c>
      <c r="E53" s="12">
        <v>1.7</v>
      </c>
      <c r="F53" s="11">
        <f>D53+E53</f>
        <v>501.7</v>
      </c>
      <c r="G53" s="12">
        <v>501.7</v>
      </c>
      <c r="H53" s="24">
        <v>501.7</v>
      </c>
      <c r="I53" s="13">
        <f t="shared" si="14"/>
        <v>0</v>
      </c>
      <c r="O53" s="23">
        <f t="shared" si="15"/>
        <v>-501.7</v>
      </c>
    </row>
    <row r="54" spans="2:15" ht="14.25" customHeight="1" x14ac:dyDescent="0.15">
      <c r="B54" s="9"/>
      <c r="C54" s="10" t="s">
        <v>56</v>
      </c>
      <c r="D54" s="11">
        <v>0</v>
      </c>
      <c r="E54" s="12">
        <v>0</v>
      </c>
      <c r="F54" s="11">
        <f>D54+E54</f>
        <v>0</v>
      </c>
      <c r="G54" s="12">
        <v>0</v>
      </c>
      <c r="H54" s="24">
        <v>0</v>
      </c>
      <c r="I54" s="13">
        <f t="shared" si="14"/>
        <v>0</v>
      </c>
      <c r="O54" s="23">
        <f t="shared" si="15"/>
        <v>0</v>
      </c>
    </row>
    <row r="55" spans="2:15" ht="14.25" customHeight="1" x14ac:dyDescent="0.15">
      <c r="B55" s="9"/>
      <c r="C55" s="10" t="s">
        <v>57</v>
      </c>
      <c r="D55" s="11">
        <v>4014.8</v>
      </c>
      <c r="E55" s="12">
        <v>-1988.3</v>
      </c>
      <c r="F55" s="11">
        <f t="shared" si="13"/>
        <v>2026.5000000000002</v>
      </c>
      <c r="G55" s="12">
        <v>2018.7</v>
      </c>
      <c r="H55" s="24">
        <v>2018.7</v>
      </c>
      <c r="I55" s="13">
        <f t="shared" si="14"/>
        <v>7.8000000000001819</v>
      </c>
      <c r="N55" s="1">
        <v>55.2</v>
      </c>
      <c r="O55" s="23">
        <f t="shared" si="15"/>
        <v>-1963.5</v>
      </c>
    </row>
    <row r="56" spans="2:15" ht="14.25" customHeight="1" x14ac:dyDescent="0.15">
      <c r="B56" s="9"/>
      <c r="C56" s="10" t="s">
        <v>58</v>
      </c>
      <c r="D56" s="11">
        <v>0</v>
      </c>
      <c r="E56" s="12">
        <v>0</v>
      </c>
      <c r="F56" s="11">
        <f t="shared" si="13"/>
        <v>0</v>
      </c>
      <c r="G56" s="12">
        <v>0</v>
      </c>
      <c r="H56" s="24">
        <v>0</v>
      </c>
      <c r="I56" s="13">
        <f t="shared" si="14"/>
        <v>0</v>
      </c>
      <c r="O56" s="23">
        <f t="shared" si="15"/>
        <v>0</v>
      </c>
    </row>
    <row r="57" spans="2:15" ht="14.25" customHeight="1" x14ac:dyDescent="0.15">
      <c r="B57" s="9"/>
      <c r="C57" s="10" t="s">
        <v>59</v>
      </c>
      <c r="D57" s="11">
        <v>0</v>
      </c>
      <c r="E57" s="12">
        <v>0</v>
      </c>
      <c r="F57" s="11">
        <f t="shared" si="13"/>
        <v>0</v>
      </c>
      <c r="G57" s="12">
        <v>0</v>
      </c>
      <c r="H57" s="24">
        <v>0</v>
      </c>
      <c r="I57" s="13">
        <f t="shared" si="14"/>
        <v>0</v>
      </c>
      <c r="O57" s="23">
        <f t="shared" si="15"/>
        <v>0</v>
      </c>
    </row>
    <row r="58" spans="2:15" ht="14.25" customHeight="1" x14ac:dyDescent="0.15">
      <c r="B58" s="9"/>
      <c r="C58" s="10" t="s">
        <v>60</v>
      </c>
      <c r="D58" s="11">
        <v>39.799999999999997</v>
      </c>
      <c r="E58" s="12">
        <v>19.100000000000001</v>
      </c>
      <c r="F58" s="11">
        <f t="shared" si="13"/>
        <v>58.9</v>
      </c>
      <c r="G58" s="12">
        <v>58.9</v>
      </c>
      <c r="H58" s="24">
        <v>58.9</v>
      </c>
      <c r="I58" s="13">
        <f t="shared" si="14"/>
        <v>0</v>
      </c>
      <c r="N58" s="1">
        <v>6.9</v>
      </c>
      <c r="O58" s="23">
        <f t="shared" si="15"/>
        <v>-52</v>
      </c>
    </row>
    <row r="59" spans="2:15" ht="14.25" customHeight="1" x14ac:dyDescent="0.15">
      <c r="B59" s="33" t="s">
        <v>61</v>
      </c>
      <c r="C59" s="34"/>
      <c r="D59" s="21">
        <f t="shared" ref="D59:I59" si="16">SUM(D60:D62)</f>
        <v>0</v>
      </c>
      <c r="E59" s="21">
        <f t="shared" si="16"/>
        <v>0</v>
      </c>
      <c r="F59" s="21">
        <f t="shared" si="16"/>
        <v>0</v>
      </c>
      <c r="G59" s="21">
        <f t="shared" si="16"/>
        <v>0</v>
      </c>
      <c r="H59" s="21">
        <f>SUM(H60:H62)</f>
        <v>0</v>
      </c>
      <c r="I59" s="22">
        <f t="shared" si="16"/>
        <v>0</v>
      </c>
    </row>
    <row r="60" spans="2:15" ht="14.25" customHeight="1" x14ac:dyDescent="0.15">
      <c r="B60" s="9"/>
      <c r="C60" s="10" t="s">
        <v>62</v>
      </c>
      <c r="D60" s="12">
        <v>0</v>
      </c>
      <c r="E60" s="12">
        <v>0</v>
      </c>
      <c r="F60" s="12">
        <f>D60+E60</f>
        <v>0</v>
      </c>
      <c r="G60" s="12">
        <v>0</v>
      </c>
      <c r="H60" s="21">
        <v>0</v>
      </c>
      <c r="I60" s="13">
        <f>F60-G60</f>
        <v>0</v>
      </c>
    </row>
    <row r="61" spans="2:15" ht="14.25" customHeight="1" x14ac:dyDescent="0.15">
      <c r="B61" s="9"/>
      <c r="C61" s="10" t="s">
        <v>63</v>
      </c>
      <c r="D61" s="12">
        <v>0</v>
      </c>
      <c r="E61" s="12">
        <v>0</v>
      </c>
      <c r="F61" s="12">
        <f>D61+E61</f>
        <v>0</v>
      </c>
      <c r="G61" s="12">
        <v>0</v>
      </c>
      <c r="H61" s="21">
        <v>0</v>
      </c>
      <c r="I61" s="13">
        <f>F61-G61</f>
        <v>0</v>
      </c>
    </row>
    <row r="62" spans="2:15" ht="14.25" customHeight="1" x14ac:dyDescent="0.15">
      <c r="B62" s="9"/>
      <c r="C62" s="10" t="s">
        <v>64</v>
      </c>
      <c r="D62" s="12">
        <v>0</v>
      </c>
      <c r="E62" s="12">
        <v>0</v>
      </c>
      <c r="F62" s="12">
        <f>D62+E62</f>
        <v>0</v>
      </c>
      <c r="G62" s="12">
        <v>0</v>
      </c>
      <c r="H62" s="21">
        <v>0</v>
      </c>
      <c r="I62" s="13">
        <f>F62-G62</f>
        <v>0</v>
      </c>
    </row>
    <row r="63" spans="2:15" ht="14.25" customHeight="1" x14ac:dyDescent="0.15">
      <c r="B63" s="33" t="s">
        <v>65</v>
      </c>
      <c r="C63" s="34"/>
      <c r="D63" s="21">
        <f t="shared" ref="D63:I63" si="17">SUM(D64:D70)</f>
        <v>0</v>
      </c>
      <c r="E63" s="21">
        <f t="shared" si="17"/>
        <v>0</v>
      </c>
      <c r="F63" s="21">
        <f t="shared" si="17"/>
        <v>0</v>
      </c>
      <c r="G63" s="21">
        <f t="shared" si="17"/>
        <v>0</v>
      </c>
      <c r="H63" s="21">
        <f>SUM(H64:H70)</f>
        <v>0</v>
      </c>
      <c r="I63" s="22">
        <f t="shared" si="17"/>
        <v>0</v>
      </c>
    </row>
    <row r="64" spans="2:15" ht="14.25" customHeight="1" x14ac:dyDescent="0.15">
      <c r="B64" s="9"/>
      <c r="C64" s="10" t="s">
        <v>66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</row>
    <row r="65" spans="2:11" ht="14.25" customHeight="1" x14ac:dyDescent="0.15">
      <c r="B65" s="9"/>
      <c r="C65" s="10" t="s">
        <v>67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K65" s="25"/>
    </row>
    <row r="66" spans="2:11" ht="14.25" customHeight="1" x14ac:dyDescent="0.15">
      <c r="B66" s="9"/>
      <c r="C66" s="10" t="s">
        <v>68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 x14ac:dyDescent="0.15">
      <c r="B67" s="9"/>
      <c r="C67" s="10" t="s">
        <v>69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 x14ac:dyDescent="0.15">
      <c r="B68" s="9"/>
      <c r="C68" s="10" t="s">
        <v>70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 x14ac:dyDescent="0.15">
      <c r="B69" s="9"/>
      <c r="C69" s="10" t="s">
        <v>71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 x14ac:dyDescent="0.15">
      <c r="B70" s="9"/>
      <c r="C70" s="10" t="s">
        <v>72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 x14ac:dyDescent="0.15">
      <c r="B71" s="33" t="s">
        <v>73</v>
      </c>
      <c r="C71" s="34"/>
      <c r="D71" s="21">
        <f t="shared" ref="D71:I71" si="20">SUM(D72:D74)</f>
        <v>0</v>
      </c>
      <c r="E71" s="21">
        <f t="shared" si="20"/>
        <v>0</v>
      </c>
      <c r="F71" s="21">
        <f t="shared" si="20"/>
        <v>0</v>
      </c>
      <c r="G71" s="21">
        <f t="shared" si="20"/>
        <v>0</v>
      </c>
      <c r="H71" s="21">
        <f>SUM(H72:H74)</f>
        <v>0</v>
      </c>
      <c r="I71" s="22">
        <f t="shared" si="20"/>
        <v>0</v>
      </c>
    </row>
    <row r="72" spans="2:11" ht="14.25" customHeight="1" x14ac:dyDescent="0.15">
      <c r="B72" s="9"/>
      <c r="C72" s="10" t="s">
        <v>74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</row>
    <row r="73" spans="2:11" ht="14.25" customHeight="1" x14ac:dyDescent="0.15">
      <c r="B73" s="9"/>
      <c r="C73" s="10" t="s">
        <v>75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 x14ac:dyDescent="0.15">
      <c r="B74" s="9"/>
      <c r="C74" s="10" t="s">
        <v>76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 x14ac:dyDescent="0.15">
      <c r="B75" s="33" t="s">
        <v>77</v>
      </c>
      <c r="C75" s="34"/>
      <c r="D75" s="21">
        <f t="shared" ref="D75:I75" si="21">SUM(D76:D82)</f>
        <v>0</v>
      </c>
      <c r="E75" s="21">
        <f t="shared" si="21"/>
        <v>0</v>
      </c>
      <c r="F75" s="21">
        <f t="shared" si="21"/>
        <v>0</v>
      </c>
      <c r="G75" s="21">
        <f t="shared" si="21"/>
        <v>0</v>
      </c>
      <c r="H75" s="21">
        <f>SUM(H76:H82)</f>
        <v>0</v>
      </c>
      <c r="I75" s="22">
        <f t="shared" si="21"/>
        <v>0</v>
      </c>
    </row>
    <row r="76" spans="2:11" ht="14.25" customHeight="1" x14ac:dyDescent="0.15">
      <c r="B76" s="9"/>
      <c r="C76" s="10" t="s">
        <v>78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</row>
    <row r="77" spans="2:11" ht="14.25" customHeight="1" x14ac:dyDescent="0.15">
      <c r="B77" s="9"/>
      <c r="C77" s="10" t="s">
        <v>79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</row>
    <row r="78" spans="2:11" ht="14.25" customHeight="1" x14ac:dyDescent="0.15">
      <c r="B78" s="9"/>
      <c r="C78" s="10" t="s">
        <v>80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 x14ac:dyDescent="0.15">
      <c r="B79" s="9"/>
      <c r="C79" s="10" t="s">
        <v>81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</row>
    <row r="80" spans="2:11" ht="14.25" customHeight="1" x14ac:dyDescent="0.15">
      <c r="B80" s="9"/>
      <c r="C80" s="10" t="s">
        <v>82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</row>
    <row r="81" spans="2:13" ht="14.25" customHeight="1" x14ac:dyDescent="0.15">
      <c r="B81" s="9"/>
      <c r="C81" s="10" t="s">
        <v>83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thickBot="1" x14ac:dyDescent="0.25">
      <c r="B82" s="9"/>
      <c r="C82" s="10" t="s">
        <v>84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6"/>
      <c r="M82" s="23"/>
    </row>
    <row r="83" spans="2:13" ht="14.25" customHeight="1" thickBot="1" x14ac:dyDescent="0.25">
      <c r="B83" s="27"/>
      <c r="C83" s="28" t="s">
        <v>85</v>
      </c>
      <c r="D83" s="29">
        <f t="shared" ref="D83:I83" si="24">D11+D19+D29+D39+D49+D59+D63+D71+D75</f>
        <v>110398.59999999999</v>
      </c>
      <c r="E83" s="29">
        <f t="shared" si="24"/>
        <v>403.00000000000034</v>
      </c>
      <c r="F83" s="29">
        <f>F11+F19+F29+F39+F49+F59+F63+F71+F75</f>
        <v>110801.60000000001</v>
      </c>
      <c r="G83" s="29">
        <f>G11+G19+G29+G39+G49+G59+G63+G71+G75</f>
        <v>110414.6</v>
      </c>
      <c r="H83" s="29">
        <f>H11+H19+H29+H39+H49+H59+H63+H71+H75</f>
        <v>110414.6</v>
      </c>
      <c r="I83" s="29">
        <f t="shared" si="24"/>
        <v>386.99999999999886</v>
      </c>
      <c r="K83" s="30"/>
    </row>
    <row r="84" spans="2:13" ht="6.75" customHeight="1" x14ac:dyDescent="0.15"/>
    <row r="85" spans="2:13" x14ac:dyDescent="0.15">
      <c r="E85" s="15"/>
      <c r="H85" s="15"/>
      <c r="L85" s="23"/>
    </row>
    <row r="86" spans="2:13" x14ac:dyDescent="0.15">
      <c r="D86" s="23"/>
      <c r="E86" s="23"/>
      <c r="H86" s="31"/>
      <c r="K86" s="23"/>
    </row>
    <row r="87" spans="2:13" x14ac:dyDescent="0.15">
      <c r="H87" s="23"/>
    </row>
    <row r="89" spans="2:13" x14ac:dyDescent="0.15">
      <c r="E89" s="32"/>
    </row>
    <row r="90" spans="2:13" x14ac:dyDescent="0.15">
      <c r="E90" s="32"/>
    </row>
    <row r="91" spans="2:13" x14ac:dyDescent="0.15">
      <c r="E91" s="32"/>
    </row>
    <row r="92" spans="2:13" x14ac:dyDescent="0.15">
      <c r="E92" s="32"/>
      <c r="F92" s="32"/>
    </row>
    <row r="93" spans="2:13" x14ac:dyDescent="0.15">
      <c r="E93" s="32"/>
      <c r="F93" s="32"/>
    </row>
    <row r="94" spans="2:13" x14ac:dyDescent="0.15">
      <c r="E94" s="32"/>
      <c r="F94" s="32"/>
    </row>
    <row r="95" spans="2:13" x14ac:dyDescent="0.15">
      <c r="E95" s="32"/>
      <c r="F95" s="32"/>
    </row>
    <row r="96" spans="2:13" x14ac:dyDescent="0.15">
      <c r="F96" s="32"/>
    </row>
  </sheetData>
  <mergeCells count="17">
    <mergeCell ref="B8:C10"/>
    <mergeCell ref="D8:H8"/>
    <mergeCell ref="I8:I9"/>
    <mergeCell ref="B2:I2"/>
    <mergeCell ref="B3:I3"/>
    <mergeCell ref="B4:I4"/>
    <mergeCell ref="B5:I5"/>
    <mergeCell ref="B6:I6"/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2020-02-05T21:32:52Z</cp:lastPrinted>
  <dcterms:created xsi:type="dcterms:W3CDTF">2019-10-23T17:11:57Z</dcterms:created>
  <dcterms:modified xsi:type="dcterms:W3CDTF">2020-02-05T21:32:57Z</dcterms:modified>
</cp:coreProperties>
</file>